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icio" sheetId="1" state="visible" r:id="rId1"/>
    <sheet name="Cuestionario" sheetId="2" state="visible" r:id="rId2"/>
    <sheet name="Resultad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E5484D"/>
      <sz val="18"/>
    </font>
    <font>
      <color rgb="00666666"/>
      <sz val="10"/>
    </font>
    <font>
      <b val="1"/>
      <color rgb="00FFFFFF"/>
      <sz val="11"/>
    </font>
    <font>
      <color rgb="00000000"/>
      <sz val="11"/>
    </font>
    <font>
      <b val="1"/>
      <color rgb="001F2430"/>
      <sz val="12"/>
    </font>
    <font>
      <b val="1"/>
      <color rgb="00FFFFFF"/>
      <sz val="14"/>
    </font>
    <font>
      <b val="1"/>
      <color rgb="00FFFFFF"/>
    </font>
    <font>
      <b val="1"/>
      <color rgb="001F2430"/>
    </font>
    <font>
      <b val="1"/>
      <color rgb="00E5484D"/>
    </font>
    <font>
      <i val="1"/>
      <color rgb="00666666"/>
    </font>
  </fonts>
  <fills count="6">
    <fill>
      <patternFill/>
    </fill>
    <fill>
      <patternFill patternType="gray125"/>
    </fill>
    <fill>
      <patternFill patternType="solid">
        <fgColor rgb="00E5484D"/>
      </patternFill>
    </fill>
    <fill>
      <patternFill patternType="solid">
        <fgColor rgb="00FFF4F4"/>
      </patternFill>
    </fill>
    <fill>
      <patternFill patternType="solid">
        <fgColor rgb="001F2430"/>
      </patternFill>
    </fill>
    <fill>
      <patternFill patternType="solid">
        <fgColor rgb="00FCE8E9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top" wrapText="1"/>
    </xf>
    <xf numFmtId="0" fontId="4" fillId="3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6" fillId="2" borderId="0" applyAlignment="1" pivotButton="0" quotePrefix="0" xfId="0">
      <alignment vertical="center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0" fontId="8" fillId="5" borderId="1" applyAlignment="1" pivotButton="0" quotePrefix="0" xfId="0">
      <alignment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horizontal="center" vertical="center"/>
    </xf>
    <xf numFmtId="0" fontId="6" fillId="2" borderId="0" pivotButton="0" quotePrefix="0" xfId="0"/>
    <xf numFmtId="0" fontId="7" fillId="4" borderId="1" applyAlignment="1" pivotButton="0" quotePrefix="0" xfId="0">
      <alignment horizontal="left"/>
    </xf>
    <xf numFmtId="0" fontId="7" fillId="4" borderId="1" applyAlignment="1" pivotButton="0" quotePrefix="0" xfId="0">
      <alignment horizontal="center"/>
    </xf>
    <xf numFmtId="0" fontId="0" fillId="0" borderId="1" applyAlignment="1" pivotButton="0" quotePrefix="0" xfId="0">
      <alignment vertical="center"/>
    </xf>
    <xf numFmtId="9" fontId="0" fillId="0" borderId="1" applyAlignment="1" pivotButton="0" quotePrefix="0" xfId="0">
      <alignment horizontal="center"/>
    </xf>
    <xf numFmtId="0" fontId="8" fillId="0" borderId="0" pivotButton="0" quotePrefix="0" xfId="0"/>
    <xf numFmtId="0" fontId="9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C8E6C9"/>
        </patternFill>
      </fill>
    </dxf>
    <dxf>
      <fill>
        <patternFill patternType="solid">
          <fgColor rgb="00FFF1C2"/>
        </patternFill>
      </fill>
    </dxf>
    <dxf>
      <fill>
        <patternFill patternType="solid">
          <fgColor rgb="00F6CD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 ht="26" customHeight="1">
      <c r="B2" s="1" t="inlineStr">
        <is>
          <t>Autodiagnóstico de madurez en seguridad ofensiva</t>
        </is>
      </c>
    </row>
    <row r="3">
      <c r="B3" s="2" t="inlineStr">
        <is>
          <t>Guía «Red Team desde cero» · ¿Qué servicio de seguridad ofensiva necesitas?</t>
        </is>
      </c>
    </row>
    <row r="5" ht="18" customHeight="1">
      <c r="B5" s="3" t="inlineStr">
        <is>
          <t>AVISO IMPORTANTE</t>
        </is>
      </c>
    </row>
    <row r="6" ht="58" customHeight="1">
      <c r="B6" s="4" t="inlineStr">
        <is>
          <t>Esta herramienta es orientativa. NO es un diagnóstico final ni 100% certero: te ayuda a situarte de forma aproximada en la escalera de madurez y a ordenar la conversación interna. Para una decisión real sobre qué servicio contratar, hace falta un estudio hecho por profesionales sobre tu caso concreto (tu sector, tu arquitectura, tus riesgos y tus obligaciones).</t>
        </is>
      </c>
    </row>
    <row r="8">
      <c r="B8" s="5" t="inlineStr">
        <is>
          <t>Cómo se usa</t>
        </is>
      </c>
    </row>
    <row r="9">
      <c r="B9" s="6" t="inlineStr">
        <is>
          <t>1. Ve a la pestaña «Cuestionario» y responde cada pregunta con sinceridad.</t>
        </is>
      </c>
    </row>
    <row r="10">
      <c r="B10" s="6" t="inlineStr">
        <is>
          <t>2. En la columna «Respuesta» elige: Sí, Parcial o No (desplegable).</t>
        </is>
      </c>
    </row>
    <row r="11">
      <c r="B11" s="6" t="inlineStr">
        <is>
          <t>3. Las puntuaciones se calculan solas. Mira la pestaña «Resultados» para ver tu nivel por área y el peldaño recomendado en el que centrarte.</t>
        </is>
      </c>
    </row>
    <row r="13">
      <c r="B13" s="5" t="inlineStr">
        <is>
          <t>Cómo puntúa</t>
        </is>
      </c>
    </row>
    <row r="14">
      <c r="B14" s="6" t="inlineStr">
        <is>
          <t>Sí = 2 puntos   ·   Parcial = 1 punto   ·   No = 0 puntos. Cada área se mide en % sobre su máximo.</t>
        </is>
      </c>
    </row>
    <row r="15">
      <c r="B15" s="6" t="inlineStr">
        <is>
          <t>Cubierto ≥ 80%   ·   En progreso 50–79%   ·   Pendiente &lt; 50%.</t>
        </is>
      </c>
    </row>
    <row r="17">
      <c r="B17" s="5" t="inlineStr">
        <is>
          <t>Cómo se lee</t>
        </is>
      </c>
    </row>
    <row r="18" ht="58" customHeight="1">
      <c r="B18" s="6" t="inlineStr">
        <is>
          <t>La seguridad ofensiva es una escalera, no un menú. El peldaño recomendado es la primera área (de abajo arriba: Higiene → Exposición → Explotabilidad → Detección y respuesta) que aún no tienes suficientemente cubierta. Trabaja esa antes de subir. Los servicios especializados y el cumplimiento regulatorio se muestran aparte, como información complementaria.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95" customWidth="1" min="2" max="2"/>
    <col width="14" customWidth="1" min="3" max="3"/>
    <col width="9" customWidth="1" min="4" max="4"/>
    <col hidden="1" width="14" customWidth="1" min="5" max="5"/>
  </cols>
  <sheetData>
    <row r="1" ht="22" customHeight="1">
      <c r="A1" s="7" t="inlineStr">
        <is>
          <t>Cuestionario de autodiagnóstico</t>
        </is>
      </c>
    </row>
    <row r="2" ht="18" customHeight="1">
      <c r="A2" s="8" t="inlineStr">
        <is>
          <t>#</t>
        </is>
      </c>
      <c r="B2" s="9" t="inlineStr">
        <is>
          <t>Pregunta</t>
        </is>
      </c>
      <c r="C2" s="8" t="inlineStr">
        <is>
          <t>Respuesta</t>
        </is>
      </c>
      <c r="D2" s="8" t="inlineStr">
        <is>
          <t>Puntos</t>
        </is>
      </c>
    </row>
    <row r="3" ht="18" customHeight="1">
      <c r="A3" s="10" t="inlineStr">
        <is>
          <t>Nivel 0 · Higiene básica</t>
        </is>
      </c>
      <c r="B3" s="11" t="n"/>
      <c r="C3" s="11" t="n"/>
      <c r="D3" s="11" t="n"/>
    </row>
    <row r="4" ht="30" customHeight="1">
      <c r="A4" s="12" t="n">
        <v>1</v>
      </c>
      <c r="B4" s="13" t="inlineStr">
        <is>
          <t>Mantienes un inventario de activos (equipos, servicios, cuentas) actualizado.</t>
        </is>
      </c>
      <c r="C4" s="14" t="n"/>
      <c r="D4" s="14">
        <f>IF(C4="Sí",2,IF(C4="Parcial",1,0))</f>
        <v/>
      </c>
      <c r="E4" t="inlineStr">
        <is>
          <t>HIG</t>
        </is>
      </c>
    </row>
    <row r="5" ht="30" customHeight="1">
      <c r="A5" s="12" t="n">
        <v>2</v>
      </c>
      <c r="B5" s="13" t="inlineStr">
        <is>
          <t>Mantienes un inventario de software y de sus dependencias.</t>
        </is>
      </c>
      <c r="C5" s="14" t="n"/>
      <c r="D5" s="14">
        <f>IF(C5="Sí",2,IF(C5="Parcial",1,0))</f>
        <v/>
      </c>
      <c r="E5" t="inlineStr">
        <is>
          <t>HIG</t>
        </is>
      </c>
    </row>
    <row r="6" ht="30" customHeight="1">
      <c r="A6" s="12" t="n">
        <v>3</v>
      </c>
      <c r="B6" s="13" t="inlineStr">
        <is>
          <t>Gestionas los parches con un proceso definido y priorizado por criticidad.</t>
        </is>
      </c>
      <c r="C6" s="14" t="n"/>
      <c r="D6" s="14">
        <f>IF(C6="Sí",2,IF(C6="Parcial",1,0))</f>
        <v/>
      </c>
      <c r="E6" t="inlineStr">
        <is>
          <t>HIG</t>
        </is>
      </c>
    </row>
    <row r="7" ht="30" customHeight="1">
      <c r="A7" s="12" t="n">
        <v>4</v>
      </c>
      <c r="B7" s="13" t="inlineStr">
        <is>
          <t>El doble factor (MFA) está activado de forma generalizada en los accesos importantes.</t>
        </is>
      </c>
      <c r="C7" s="14" t="n"/>
      <c r="D7" s="14">
        <f>IF(C7="Sí",2,IF(C7="Parcial",1,0))</f>
        <v/>
      </c>
      <c r="E7" t="inlineStr">
        <is>
          <t>HIG</t>
        </is>
      </c>
    </row>
    <row r="8" ht="30" customHeight="1">
      <c r="A8" s="12" t="n">
        <v>5</v>
      </c>
      <c r="B8" s="13" t="inlineStr">
        <is>
          <t>Aplicas el principio de mínimo privilegio en cuentas y permisos.</t>
        </is>
      </c>
      <c r="C8" s="14" t="n"/>
      <c r="D8" s="14">
        <f>IF(C8="Sí",2,IF(C8="Parcial",1,0))</f>
        <v/>
      </c>
      <c r="E8" t="inlineStr">
        <is>
          <t>HIG</t>
        </is>
      </c>
    </row>
    <row r="9" ht="30" customHeight="1">
      <c r="A9" s="12" t="n">
        <v>6</v>
      </c>
      <c r="B9" s="13" t="inlineStr">
        <is>
          <t>La red está segmentada (no es una red plana donde todo se ve con todo).</t>
        </is>
      </c>
      <c r="C9" s="14" t="n"/>
      <c r="D9" s="14">
        <f>IF(C9="Sí",2,IF(C9="Parcial",1,0))</f>
        <v/>
      </c>
      <c r="E9" t="inlineStr">
        <is>
          <t>HIG</t>
        </is>
      </c>
    </row>
    <row r="10" ht="30" customHeight="1">
      <c r="A10" s="12" t="n">
        <v>7</v>
      </c>
      <c r="B10" s="13" t="inlineStr">
        <is>
          <t>Existen copias de seguridad y pruebas a restaurarlas de forma periódica.</t>
        </is>
      </c>
      <c r="C10" s="14" t="n"/>
      <c r="D10" s="14">
        <f>IF(C10="Sí",2,IF(C10="Parcial",1,0))</f>
        <v/>
      </c>
      <c r="E10" t="inlineStr">
        <is>
          <t>HIG</t>
        </is>
      </c>
    </row>
    <row r="11" ht="30" customHeight="1">
      <c r="A11" s="12" t="n">
        <v>8</v>
      </c>
      <c r="B11" s="13" t="inlineStr">
        <is>
          <t>Aplicas configuración segura / hardening en sistemas y equipos.</t>
        </is>
      </c>
      <c r="C11" s="14" t="n"/>
      <c r="D11" s="14">
        <f>IF(C11="Sí",2,IF(C11="Parcial",1,0))</f>
        <v/>
      </c>
      <c r="E11" t="inlineStr">
        <is>
          <t>HIG</t>
        </is>
      </c>
    </row>
    <row r="12" ht="18" customHeight="1">
      <c r="A12" s="10" t="inlineStr">
        <is>
          <t>Nivel 1 · Conocimiento de tu exposición</t>
        </is>
      </c>
      <c r="B12" s="11" t="n"/>
      <c r="C12" s="11" t="n"/>
      <c r="D12" s="11" t="n"/>
    </row>
    <row r="13" ht="30" customHeight="1">
      <c r="A13" s="12" t="n">
        <v>9</v>
      </c>
      <c r="B13" s="13" t="inlineStr">
        <is>
          <t>Conoces qué activos tienes expuestos a internet.</t>
        </is>
      </c>
      <c r="C13" s="14" t="n"/>
      <c r="D13" s="14">
        <f>IF(C13="Sí",2,IF(C13="Parcial",1,0))</f>
        <v/>
      </c>
      <c r="E13" t="inlineStr">
        <is>
          <t>EXP</t>
        </is>
      </c>
    </row>
    <row r="14" ht="30" customHeight="1">
      <c r="A14" s="12" t="n">
        <v>10</v>
      </c>
      <c r="B14" s="13" t="inlineStr">
        <is>
          <t>Ejecutas análisis de vulnerabilidades de forma recurrente (no puntual).</t>
        </is>
      </c>
      <c r="C14" s="14" t="n"/>
      <c r="D14" s="14">
        <f>IF(C14="Sí",2,IF(C14="Parcial",1,0))</f>
        <v/>
      </c>
      <c r="E14" t="inlineStr">
        <is>
          <t>EXP</t>
        </is>
      </c>
    </row>
    <row r="15" ht="30" customHeight="1">
      <c r="A15" s="12" t="n">
        <v>11</v>
      </c>
      <c r="B15" s="13" t="inlineStr">
        <is>
          <t>Los escaneos incluyen autenticación (con credenciales), no solo desde fuera.</t>
        </is>
      </c>
      <c r="C15" s="14" t="n"/>
      <c r="D15" s="14">
        <f>IF(C15="Sí",2,IF(C15="Parcial",1,0))</f>
        <v/>
      </c>
      <c r="E15" t="inlineStr">
        <is>
          <t>EXP</t>
        </is>
      </c>
    </row>
    <row r="16" ht="30" customHeight="1">
      <c r="A16" s="12" t="n">
        <v>12</v>
      </c>
      <c r="B16" s="13" t="inlineStr">
        <is>
          <t>Priorizas las vulnerabilidades con contexto (severidad técnica + negocio + explotación real).</t>
        </is>
      </c>
      <c r="C16" s="14" t="n"/>
      <c r="D16" s="14">
        <f>IF(C16="Sí",2,IF(C16="Parcial",1,0))</f>
        <v/>
      </c>
      <c r="E16" t="inlineStr">
        <is>
          <t>EXP</t>
        </is>
      </c>
    </row>
    <row r="17" ht="30" customHeight="1">
      <c r="A17" s="12" t="n">
        <v>13</v>
      </c>
      <c r="B17" s="13" t="inlineStr">
        <is>
          <t>Tienes un proceso de remediación con responsables y plazos definidos.</t>
        </is>
      </c>
      <c r="C17" s="14" t="n"/>
      <c r="D17" s="14">
        <f>IF(C17="Sí",2,IF(C17="Parcial",1,0))</f>
        <v/>
      </c>
      <c r="E17" t="inlineStr">
        <is>
          <t>EXP</t>
        </is>
      </c>
    </row>
    <row r="18" ht="30" customHeight="1">
      <c r="A18" s="12" t="n">
        <v>14</v>
      </c>
      <c r="B18" s="13" t="inlineStr">
        <is>
          <t>Reduces de forma medible el número de vulnerabilidades conocidas con el tiempo.</t>
        </is>
      </c>
      <c r="C18" s="14" t="n"/>
      <c r="D18" s="14">
        <f>IF(C18="Sí",2,IF(C18="Parcial",1,0))</f>
        <v/>
      </c>
      <c r="E18" t="inlineStr">
        <is>
          <t>EXP</t>
        </is>
      </c>
    </row>
    <row r="19" ht="18" customHeight="1">
      <c r="A19" s="10" t="inlineStr">
        <is>
          <t>Nivel 2 · Validación de explotabilidad</t>
        </is>
      </c>
      <c r="B19" s="11" t="n"/>
      <c r="C19" s="11" t="n"/>
      <c r="D19" s="11" t="n"/>
    </row>
    <row r="20" ht="30" customHeight="1">
      <c r="A20" s="12" t="n">
        <v>15</v>
      </c>
      <c r="B20" s="13" t="inlineStr">
        <is>
          <t>Has realizado pentests sobre tus sistemas o aplicaciones clave.</t>
        </is>
      </c>
      <c r="C20" s="14" t="n"/>
      <c r="D20" s="14">
        <f>IF(C20="Sí",2,IF(C20="Parcial",1,0))</f>
        <v/>
      </c>
      <c r="E20" t="inlineStr">
        <is>
          <t>EXPLOT</t>
        </is>
      </c>
    </row>
    <row r="21" ht="30" customHeight="1">
      <c r="A21" s="12" t="n">
        <v>16</v>
      </c>
      <c r="B21" s="13" t="inlineStr">
        <is>
          <t>Los pentests confirman la explotabilidad real, no solo listan fallos.</t>
        </is>
      </c>
      <c r="C21" s="14" t="n"/>
      <c r="D21" s="14">
        <f>IF(C21="Sí",2,IF(C21="Parcial",1,0))</f>
        <v/>
      </c>
      <c r="E21" t="inlineStr">
        <is>
          <t>EXPLOT</t>
        </is>
      </c>
    </row>
    <row r="22" ht="30" customHeight="1">
      <c r="A22" s="12" t="n">
        <v>17</v>
      </c>
      <c r="B22" s="13" t="inlineStr">
        <is>
          <t>Defines un alcance y unas reglas de enfrentamiento claras antes de empezar.</t>
        </is>
      </c>
      <c r="C22" s="14" t="n"/>
      <c r="D22" s="14">
        <f>IF(C22="Sí",2,IF(C22="Parcial",1,0))</f>
        <v/>
      </c>
      <c r="E22" t="inlineStr">
        <is>
          <t>EXPLOT</t>
        </is>
      </c>
    </row>
    <row r="23" ht="30" customHeight="1">
      <c r="A23" s="12" t="n">
        <v>18</v>
      </c>
      <c r="B23" s="13" t="inlineStr">
        <is>
          <t>Los hallazgos incluyen impacto de negocio y la cadena de explotación.</t>
        </is>
      </c>
      <c r="C23" s="14" t="n"/>
      <c r="D23" s="14">
        <f>IF(C23="Sí",2,IF(C23="Parcial",1,0))</f>
        <v/>
      </c>
      <c r="E23" t="inlineStr">
        <is>
          <t>EXPLOT</t>
        </is>
      </c>
    </row>
    <row r="24" ht="30" customHeight="1">
      <c r="A24" s="12" t="n">
        <v>19</v>
      </c>
      <c r="B24" s="13" t="inlineStr">
        <is>
          <t>Verificas que los hallazgos se han corregido (retest).</t>
        </is>
      </c>
      <c r="C24" s="14" t="n"/>
      <c r="D24" s="14">
        <f>IF(C24="Sí",2,IF(C24="Parcial",1,0))</f>
        <v/>
      </c>
      <c r="E24" t="inlineStr">
        <is>
          <t>EXPLOT</t>
        </is>
      </c>
    </row>
    <row r="25" ht="18" customHeight="1">
      <c r="A25" s="10" t="inlineStr">
        <is>
          <t>Nivel 3 · Detección y respuesta</t>
        </is>
      </c>
      <c r="B25" s="11" t="n"/>
      <c r="C25" s="11" t="n"/>
      <c r="D25" s="11" t="n"/>
    </row>
    <row r="26" ht="30" customHeight="1">
      <c r="A26" s="12" t="n">
        <v>20</v>
      </c>
      <c r="B26" s="13" t="inlineStr">
        <is>
          <t>Dispones de capacidades de detección (EDR, SIEM, registro de eventos centralizado).</t>
        </is>
      </c>
      <c r="C26" s="14" t="n"/>
      <c r="D26" s="14">
        <f>IF(C26="Sí",2,IF(C26="Parcial",1,0))</f>
        <v/>
      </c>
      <c r="E26" t="inlineStr">
        <is>
          <t>DET</t>
        </is>
      </c>
    </row>
    <row r="27" ht="30" customHeight="1">
      <c r="A27" s="12" t="n">
        <v>21</v>
      </c>
      <c r="B27" s="13" t="inlineStr">
        <is>
          <t>Cuentas con un SOC o servicio de monitorización (interno o externo).</t>
        </is>
      </c>
      <c r="C27" s="14" t="n"/>
      <c r="D27" s="14">
        <f>IF(C27="Sí",2,IF(C27="Parcial",1,0))</f>
        <v/>
      </c>
      <c r="E27" t="inlineStr">
        <is>
          <t>DET</t>
        </is>
      </c>
    </row>
    <row r="28" ht="30" customHeight="1">
      <c r="A28" s="12" t="n">
        <v>22</v>
      </c>
      <c r="B28" s="13" t="inlineStr">
        <is>
          <t>Tienes un proceso de respuesta a incidentes documentado y probado.</t>
        </is>
      </c>
      <c r="C28" s="14" t="n"/>
      <c r="D28" s="14">
        <f>IF(C28="Sí",2,IF(C28="Parcial",1,0))</f>
        <v/>
      </c>
      <c r="E28" t="inlineStr">
        <is>
          <t>DET</t>
        </is>
      </c>
    </row>
    <row r="29" ht="30" customHeight="1">
      <c r="A29" s="12" t="n">
        <v>23</v>
      </c>
      <c r="B29" s="13" t="inlineStr">
        <is>
          <t>Has medido el tiempo de detección y de respuesta ante un ataque simulado.</t>
        </is>
      </c>
      <c r="C29" s="14" t="n"/>
      <c r="D29" s="14">
        <f>IF(C29="Sí",2,IF(C29="Parcial",1,0))</f>
        <v/>
      </c>
      <c r="E29" t="inlineStr">
        <is>
          <t>DET</t>
        </is>
      </c>
    </row>
    <row r="30" ht="30" customHeight="1">
      <c r="A30" s="12" t="n">
        <v>24</v>
      </c>
      <c r="B30" s="13" t="inlineStr">
        <is>
          <t>Has ejecutado ejercicios sin avisar a la defensa (a ciegas).</t>
        </is>
      </c>
      <c r="C30" s="14" t="n"/>
      <c r="D30" s="14">
        <f>IF(C30="Sí",2,IF(C30="Parcial",1,0))</f>
        <v/>
      </c>
      <c r="E30" t="inlineStr">
        <is>
          <t>DET</t>
        </is>
      </c>
    </row>
    <row r="31" ht="30" customHeight="1">
      <c r="A31" s="12" t="n">
        <v>25</v>
      </c>
      <c r="B31" s="13" t="inlineStr">
        <is>
          <t>Usas inteligencia de amenazas para elegir a qué adversario te enfrentas.</t>
        </is>
      </c>
      <c r="C31" s="14" t="n"/>
      <c r="D31" s="14">
        <f>IF(C31="Sí",2,IF(C31="Parcial",1,0))</f>
        <v/>
      </c>
      <c r="E31" t="inlineStr">
        <is>
          <t>DET</t>
        </is>
      </c>
    </row>
    <row r="32" ht="18" customHeight="1">
      <c r="A32" s="10" t="inlineStr">
        <is>
          <t>Servicios especializados · ¿Te encaja alguno?</t>
        </is>
      </c>
      <c r="B32" s="11" t="n"/>
      <c r="C32" s="11" t="n"/>
      <c r="D32" s="11" t="n"/>
    </row>
    <row r="33" ht="30" customHeight="1">
      <c r="A33" s="12" t="n">
        <v>26</v>
      </c>
      <c r="B33" s="13" t="inlineStr">
        <is>
          <t>Ya tienes madurez de Red Team y quieres medir escenarios más allá de lo digital.</t>
        </is>
      </c>
      <c r="C33" s="14" t="n"/>
      <c r="D33" s="14">
        <f>IF(C33="Sí",2,IF(C33="Parcial",1,0))</f>
        <v/>
      </c>
      <c r="E33" t="inlineStr">
        <is>
          <t>ESP</t>
        </is>
      </c>
    </row>
    <row r="34" ht="30" customHeight="1">
      <c r="A34" s="12" t="n">
        <v>27</v>
      </c>
      <c r="B34" s="13" t="inlineStr">
        <is>
          <t>Te preocupa la seguridad física: accesos, tailgating, salas técnicas.</t>
        </is>
      </c>
      <c r="C34" s="14" t="n"/>
      <c r="D34" s="14">
        <f>IF(C34="Sí",2,IF(C34="Parcial",1,0))</f>
        <v/>
      </c>
      <c r="E34" t="inlineStr">
        <is>
          <t>ESP</t>
        </is>
      </c>
    </row>
    <row r="35" ht="30" customHeight="1">
      <c r="A35" s="12" t="n">
        <v>28</v>
      </c>
      <c r="B35" s="13" t="inlineStr">
        <is>
          <t>Quieres medir tu resiliencia ante un ransomware (contención, continuidad, recuperación).</t>
        </is>
      </c>
      <c r="C35" s="14" t="n"/>
      <c r="D35" s="14">
        <f>IF(C35="Sí",2,IF(C35="Parcial",1,0))</f>
        <v/>
      </c>
      <c r="E35" t="inlineStr">
        <is>
          <t>ESP</t>
        </is>
      </c>
    </row>
    <row r="36" ht="30" customHeight="1">
      <c r="A36" s="12" t="n">
        <v>29</v>
      </c>
      <c r="B36" s="13" t="inlineStr">
        <is>
          <t>Necesitas auditar la configuración y el hardening de equipos concretos.</t>
        </is>
      </c>
      <c r="C36" s="14" t="n"/>
      <c r="D36" s="14">
        <f>IF(C36="Sí",2,IF(C36="Parcial",1,0))</f>
        <v/>
      </c>
      <c r="E36" t="inlineStr">
        <is>
          <t>ESP</t>
        </is>
      </c>
    </row>
    <row r="37" ht="30" customHeight="1">
      <c r="A37" s="12" t="n">
        <v>30</v>
      </c>
      <c r="B37" s="13" t="inlineStr">
        <is>
          <t>Quieres validar de forma continua y automática que tus controles saltan (BAS).</t>
        </is>
      </c>
      <c r="C37" s="14" t="n"/>
      <c r="D37" s="14">
        <f>IF(C37="Sí",2,IF(C37="Parcial",1,0))</f>
        <v/>
      </c>
      <c r="E37" t="inlineStr">
        <is>
          <t>ESP</t>
        </is>
      </c>
    </row>
    <row r="38" ht="18" customHeight="1">
      <c r="A38" s="10" t="inlineStr">
        <is>
          <t>Regulación · ¿Te afecta un marco legal?</t>
        </is>
      </c>
      <c r="B38" s="11" t="n"/>
      <c r="C38" s="11" t="n"/>
      <c r="D38" s="11" t="n"/>
    </row>
    <row r="39" ht="30" customHeight="1">
      <c r="A39" s="12" t="n">
        <v>31</v>
      </c>
      <c r="B39" s="13" t="inlineStr">
        <is>
          <t>Operas en el sector financiero de la UE (banca, seguros, inversión, pagos, fondos, criptoactivos).</t>
        </is>
      </c>
      <c r="C39" s="14" t="n"/>
      <c r="D39" s="14">
        <f>IF(C39="Sí",2,IF(C39="Parcial",1,0))</f>
        <v/>
      </c>
      <c r="E39" t="inlineStr">
        <is>
          <t>REG</t>
        </is>
      </c>
    </row>
    <row r="40" ht="30" customHeight="1">
      <c r="A40" s="12" t="n">
        <v>32</v>
      </c>
      <c r="B40" s="13" t="inlineStr">
        <is>
          <t>Eres proveedor TIC del que dependen entidades financieras.</t>
        </is>
      </c>
      <c r="C40" s="14" t="n"/>
      <c r="D40" s="14">
        <f>IF(C40="Sí",2,IF(C40="Parcial",1,0))</f>
        <v/>
      </c>
      <c r="E40" t="inlineStr">
        <is>
          <t>REG</t>
        </is>
      </c>
    </row>
    <row r="41" ht="30" customHeight="1">
      <c r="A41" s="12" t="n">
        <v>33</v>
      </c>
      <c r="B41" s="13" t="inlineStr">
        <is>
          <t>Tu actividad cae en sectores esenciales de NIS2 (energía, transporte, sanidad, agua…).</t>
        </is>
      </c>
      <c r="C41" s="14" t="n"/>
      <c r="D41" s="14">
        <f>IF(C41="Sí",2,IF(C41="Parcial",1,0))</f>
        <v/>
      </c>
      <c r="E41" t="inlineStr">
        <is>
          <t>REG</t>
        </is>
      </c>
    </row>
    <row r="42" ht="30" customHeight="1">
      <c r="A42" s="12" t="n">
        <v>34</v>
      </c>
      <c r="B42" s="13" t="inlineStr">
        <is>
          <t>Sabes si tu entidad está designada para realizar un TLPT (DORA / TIBER-EU).</t>
        </is>
      </c>
      <c r="C42" s="14" t="n"/>
      <c r="D42" s="14">
        <f>IF(C42="Sí",2,IF(C42="Parcial",1,0))</f>
        <v/>
      </c>
      <c r="E42" t="inlineStr">
        <is>
          <t>REG</t>
        </is>
      </c>
    </row>
  </sheetData>
  <mergeCells count="7">
    <mergeCell ref="A1:D1"/>
    <mergeCell ref="A12:D12"/>
    <mergeCell ref="A3:D3"/>
    <mergeCell ref="A38:D38"/>
    <mergeCell ref="A25:D25"/>
    <mergeCell ref="A19:D19"/>
    <mergeCell ref="A32:D32"/>
  </mergeCells>
  <conditionalFormatting sqref="D3:D42">
    <cfRule type="cellIs" priority="1" operator="equal" dxfId="0">
      <formula>2</formula>
    </cfRule>
    <cfRule type="cellIs" priority="2" operator="equal" dxfId="1">
      <formula>1</formula>
    </cfRule>
    <cfRule type="cellIs" priority="3" operator="equal" dxfId="2">
      <formula>0</formula>
    </cfRule>
  </conditionalFormatting>
  <dataValidations count="2">
    <dataValidation sqref="C4 C5 C6 C7 C8 C9 C10 C11 C13 C14 C15 C16 C17 C18 C20 C21 C22 C23 C24 C26 C27 C28 C29 C30 C31 C33 C34 C35 C36 C37" showDropDown="0" showInputMessage="0" showErrorMessage="0" allowBlank="1" type="list">
      <formula1>"Sí,Parcial,No"</formula1>
    </dataValidation>
    <dataValidation sqref="C39 C40 C41 C42" showDropDown="0" showInputMessage="0" showErrorMessage="0" allowBlank="1" type="list">
      <formula1>"Sí,No"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2" customWidth="1" min="3" max="3"/>
    <col width="14" customWidth="1" min="4" max="4"/>
    <col width="18" customWidth="1" min="5" max="5"/>
  </cols>
  <sheetData>
    <row r="1" ht="22" customHeight="1">
      <c r="A1" s="15" t="inlineStr">
        <is>
          <t>Resultados</t>
        </is>
      </c>
    </row>
    <row r="2">
      <c r="A2" s="16" t="inlineStr">
        <is>
          <t>Área (escalera)</t>
        </is>
      </c>
      <c r="B2" s="17" t="inlineStr">
        <is>
          <t>Puntos</t>
        </is>
      </c>
      <c r="C2" s="17" t="inlineStr">
        <is>
          <t>Máximo</t>
        </is>
      </c>
      <c r="D2" s="17" t="inlineStr">
        <is>
          <t>%</t>
        </is>
      </c>
      <c r="E2" s="17" t="inlineStr">
        <is>
          <t>Estado</t>
        </is>
      </c>
    </row>
    <row r="3">
      <c r="A3" s="18" t="inlineStr">
        <is>
          <t>Nivel 0 · Higiene básica</t>
        </is>
      </c>
      <c r="B3" s="12">
        <f>SUMIF(Cuestionario!$E:$E,"HIG",Cuestionario!$D:$D)</f>
        <v/>
      </c>
      <c r="C3" s="12">
        <f>COUNTIF(Cuestionario!$E:$E,"HIG")*2</f>
        <v/>
      </c>
      <c r="D3" s="19">
        <f>IFERROR(B3/C3,0)</f>
        <v/>
      </c>
      <c r="E3" s="12">
        <f>IF(D3&gt;=0.8,"Cubierto",IF(D3&gt;=0.5,"En progreso","Pendiente"))</f>
        <v/>
      </c>
    </row>
    <row r="4">
      <c r="A4" s="18" t="inlineStr">
        <is>
          <t>Nivel 1 · Exposición</t>
        </is>
      </c>
      <c r="B4" s="12">
        <f>SUMIF(Cuestionario!$E:$E,"EXP",Cuestionario!$D:$D)</f>
        <v/>
      </c>
      <c r="C4" s="12">
        <f>COUNTIF(Cuestionario!$E:$E,"EXP")*2</f>
        <v/>
      </c>
      <c r="D4" s="19">
        <f>IFERROR(B4/C4,0)</f>
        <v/>
      </c>
      <c r="E4" s="12">
        <f>IF(D4&gt;=0.8,"Cubierto",IF(D4&gt;=0.5,"En progreso","Pendiente"))</f>
        <v/>
      </c>
    </row>
    <row r="5">
      <c r="A5" s="18" t="inlineStr">
        <is>
          <t>Nivel 2 · Explotabilidad</t>
        </is>
      </c>
      <c r="B5" s="12">
        <f>SUMIF(Cuestionario!$E:$E,"EXPLOT",Cuestionario!$D:$D)</f>
        <v/>
      </c>
      <c r="C5" s="12">
        <f>COUNTIF(Cuestionario!$E:$E,"EXPLOT")*2</f>
        <v/>
      </c>
      <c r="D5" s="19">
        <f>IFERROR(B5/C5,0)</f>
        <v/>
      </c>
      <c r="E5" s="12">
        <f>IF(D5&gt;=0.8,"Cubierto",IF(D5&gt;=0.5,"En progreso","Pendiente"))</f>
        <v/>
      </c>
    </row>
    <row r="6">
      <c r="A6" s="18" t="inlineStr">
        <is>
          <t>Nivel 3 · Detección y respuesta</t>
        </is>
      </c>
      <c r="B6" s="12">
        <f>SUMIF(Cuestionario!$E:$E,"DET",Cuestionario!$D:$D)</f>
        <v/>
      </c>
      <c r="C6" s="12">
        <f>COUNTIF(Cuestionario!$E:$E,"DET")*2</f>
        <v/>
      </c>
      <c r="D6" s="19">
        <f>IFERROR(B6/C6,0)</f>
        <v/>
      </c>
      <c r="E6" s="12">
        <f>IF(D6&gt;=0.8,"Cubierto",IF(D6&gt;=0.5,"En progreso","Pendiente"))</f>
        <v/>
      </c>
    </row>
    <row r="8" ht="20" customHeight="1">
      <c r="A8" s="20" t="inlineStr">
        <is>
          <t>Peldaño recomendado</t>
        </is>
      </c>
      <c r="B8" s="21">
        <f>IF(D3&lt;0.7,"Nivel 0: empieza por la higiene básica",IF(D4&lt;0.7,"Nivel 1: análisis de vulnerabilidades",IF(D5&lt;0.7,"Nivel 2: pentest",IF(D6&lt;0.7,"Nivel 3: Red Team / Simulación de Adversarios","Madurez alta: mantén el programa y valora servicios especializados"))))</f>
        <v/>
      </c>
    </row>
    <row r="9">
      <c r="A9" s="20" t="inlineStr">
        <is>
          <t>Servicios especializados</t>
        </is>
      </c>
      <c r="B9" s="22">
        <f>IF(COUNTIFS(Cuestionario!$E:$E,"ESP",Cuestionario!$C:$C,"Sí")&gt;0,"Te pueden encajar servicios especializados (intrusión física, ransomware, auditoría de equipos, BAS), una vez cubiertos los peldaños.","De momento no parecen prioritarios; céntrate en la escalera.")</f>
        <v/>
      </c>
    </row>
    <row r="10">
      <c r="A10" s="20" t="inlineStr">
        <is>
          <t>Regulación</t>
        </is>
      </c>
      <c r="B10" s="22">
        <f>IF(COUNTIFS(Cuestionario!$E:$E,"REG",Cuestionario!$C:$C,"Sí")&gt;0,"Posibles obligaciones legales (DORA / NIS2). Consulta a cumplimiento o a tu supervisor.","Sin indicios claros de obligación regulatoria, pero verifícalo igualmente.")</f>
        <v/>
      </c>
    </row>
    <row r="12" ht="30" customHeight="1">
      <c r="A12" s="23" t="inlineStr">
        <is>
          <t>Recuerda: resultado orientativo, no un diagnóstico definitivo. Para decidir qué contratar, encarga un estudio profesional sobre tu caso concreto.</t>
        </is>
      </c>
    </row>
  </sheetData>
  <mergeCells count="5">
    <mergeCell ref="B9:E9"/>
    <mergeCell ref="A12:E12"/>
    <mergeCell ref="B8:E8"/>
    <mergeCell ref="A1:E1"/>
    <mergeCell ref="B10:E10"/>
  </mergeCells>
  <conditionalFormatting sqref="D3:D6">
    <cfRule type="cellIs" priority="1" operator="greaterThanOrEqual" dxfId="0">
      <formula>0.8</formula>
    </cfRule>
    <cfRule type="cellIs" priority="2" operator="between" dxfId="1">
      <formula>0.5</formula>
      <formula>0.7999</formula>
    </cfRule>
    <cfRule type="cellIs" priority="3" operator="lessThan" dxfId="2">
      <formula>0.5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2026-06-17T13:52:34Z</dcterms:created>
  <dcterms:modified xsi:type="dcterms:W3CDTF">2026-06-17T13:52:34Z</dcterms:modified>
</cp:coreProperties>
</file>