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" sheetId="1" state="visible" r:id="rId1"/>
    <sheet name="Questionnaire" sheetId="2" state="visible" r:id="rId2"/>
    <sheet name="Resul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E5484D"/>
      <sz val="18"/>
    </font>
    <font>
      <color rgb="00666666"/>
      <sz val="10"/>
    </font>
    <font>
      <b val="1"/>
      <color rgb="00FFFFFF"/>
      <sz val="11"/>
    </font>
    <font>
      <color rgb="00000000"/>
      <sz val="11"/>
    </font>
    <font>
      <b val="1"/>
      <color rgb="001F2430"/>
      <sz val="12"/>
    </font>
    <font>
      <b val="1"/>
      <color rgb="00FFFFFF"/>
      <sz val="14"/>
    </font>
    <font>
      <b val="1"/>
      <color rgb="00FFFFFF"/>
    </font>
    <font>
      <b val="1"/>
      <color rgb="001F2430"/>
    </font>
    <font>
      <b val="1"/>
      <color rgb="00E5484D"/>
    </font>
    <font>
      <i val="1"/>
      <color rgb="00666666"/>
    </font>
  </fonts>
  <fills count="6">
    <fill>
      <patternFill/>
    </fill>
    <fill>
      <patternFill patternType="gray125"/>
    </fill>
    <fill>
      <patternFill patternType="solid">
        <fgColor rgb="00E5484D"/>
      </patternFill>
    </fill>
    <fill>
      <patternFill patternType="solid">
        <fgColor rgb="00FFF4F4"/>
      </patternFill>
    </fill>
    <fill>
      <patternFill patternType="solid">
        <fgColor rgb="001F2430"/>
      </patternFill>
    </fill>
    <fill>
      <patternFill patternType="solid">
        <fgColor rgb="00FCE8E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top" wrapText="1"/>
    </xf>
    <xf numFmtId="0" fontId="4" fillId="3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6" fillId="2" borderId="0" applyAlignment="1" pivotButton="0" quotePrefix="0" xfId="0">
      <alignment vertical="center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0" fontId="8" fillId="5" borderId="1" applyAlignment="1" pivotButton="0" quotePrefix="0" xfId="0">
      <alignment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horizontal="center" vertical="center"/>
    </xf>
    <xf numFmtId="0" fontId="6" fillId="2" borderId="0" pivotButton="0" quotePrefix="0" xfId="0"/>
    <xf numFmtId="0" fontId="7" fillId="4" borderId="1" applyAlignment="1" pivotButton="0" quotePrefix="0" xfId="0">
      <alignment horizontal="left"/>
    </xf>
    <xf numFmtId="0" fontId="7" fillId="4" borderId="1" applyAlignment="1" pivotButton="0" quotePrefix="0" xfId="0">
      <alignment horizontal="center"/>
    </xf>
    <xf numFmtId="0" fontId="0" fillId="0" borderId="1" applyAlignment="1" pivotButton="0" quotePrefix="0" xfId="0">
      <alignment vertical="center"/>
    </xf>
    <xf numFmtId="9" fontId="0" fillId="0" borderId="1" applyAlignment="1" pivotButton="0" quotePrefix="0" xfId="0">
      <alignment horizontal="center"/>
    </xf>
    <xf numFmtId="0" fontId="8" fillId="0" borderId="0" pivotButton="0" quotePrefix="0" xfId="0"/>
    <xf numFmtId="0" fontId="9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C8E6C9"/>
        </patternFill>
      </fill>
    </dxf>
    <dxf>
      <fill>
        <patternFill patternType="solid">
          <fgColor rgb="00FFF1C2"/>
        </patternFill>
      </fill>
    </dxf>
    <dxf>
      <fill>
        <patternFill patternType="solid">
          <fgColor rgb="00F6CD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 ht="26" customHeight="1">
      <c r="B2" s="1" t="inlineStr">
        <is>
          <t>Offensive security maturity self-assessment</t>
        </is>
      </c>
    </row>
    <row r="3">
      <c r="B3" s="2" t="inlineStr">
        <is>
          <t>«Red Team from scratch» guide · Which offensive security service do you need?</t>
        </is>
      </c>
    </row>
    <row r="5" ht="18" customHeight="1">
      <c r="B5" s="3" t="inlineStr">
        <is>
          <t>IMPORTANT NOTICE</t>
        </is>
      </c>
    </row>
    <row r="6" ht="58" customHeight="1">
      <c r="B6" s="4" t="inlineStr">
        <is>
          <t>This tool is indicative. It is NOT a final or 100% accurate diagnosis: it helps you place yourself roughly on the maturity staircase and structure the internal conversation. For a real decision on what service to hire, you need a study done by professionals on your specific case (your sector, your architecture, your risks and your obligations).</t>
        </is>
      </c>
    </row>
    <row r="8">
      <c r="B8" s="5" t="inlineStr">
        <is>
          <t>How to use it</t>
        </is>
      </c>
    </row>
    <row r="9">
      <c r="B9" s="6" t="inlineStr">
        <is>
          <t>1. Go to the «Questionnaire» tab and answer each question honestly.</t>
        </is>
      </c>
    </row>
    <row r="10">
      <c r="B10" s="6" t="inlineStr">
        <is>
          <t>2. In the «Answer» column choose: Yes, Partial or No (dropdown).</t>
        </is>
      </c>
    </row>
    <row r="11">
      <c r="B11" s="6" t="inlineStr">
        <is>
          <t>3. Scores are computed automatically. Check the «Results» tab to see your level per area and the recommended step to focus on.</t>
        </is>
      </c>
    </row>
    <row r="13">
      <c r="B13" s="5" t="inlineStr">
        <is>
          <t>How it scores</t>
        </is>
      </c>
    </row>
    <row r="14">
      <c r="B14" s="6" t="inlineStr">
        <is>
          <t>Yes = 2 points   ·   Partial = 1 point   ·   No = 0 points. Each area is measured as % of its maximum.</t>
        </is>
      </c>
    </row>
    <row r="15">
      <c r="B15" s="6" t="inlineStr">
        <is>
          <t>Covered ≥ 80%   ·   In progress 50–79%   ·   Pending &lt; 50%.</t>
        </is>
      </c>
    </row>
    <row r="17">
      <c r="B17" s="5" t="inlineStr">
        <is>
          <t>How to read it</t>
        </is>
      </c>
    </row>
    <row r="18" ht="58" customHeight="1">
      <c r="B18" s="6" t="inlineStr">
        <is>
          <t>Offensive security is a staircase, not a menu. The recommended step is the first area (bottom-up: Hygiene → Exposure → Exploitability → Detection &amp; response) you don't yet have sufficiently covered. Work on that before climbing. Specialized services and regulatory compliance are shown separately, as complementary information.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95" customWidth="1" min="2" max="2"/>
    <col width="14" customWidth="1" min="3" max="3"/>
    <col width="9" customWidth="1" min="4" max="4"/>
    <col hidden="1" width="14" customWidth="1" min="5" max="5"/>
  </cols>
  <sheetData>
    <row r="1" ht="22" customHeight="1">
      <c r="A1" s="7" t="inlineStr">
        <is>
          <t>Self-assessment questionnaire</t>
        </is>
      </c>
    </row>
    <row r="2" ht="18" customHeight="1">
      <c r="A2" s="8" t="inlineStr">
        <is>
          <t>#</t>
        </is>
      </c>
      <c r="B2" s="9" t="inlineStr">
        <is>
          <t>Question</t>
        </is>
      </c>
      <c r="C2" s="8" t="inlineStr">
        <is>
          <t>Answer</t>
        </is>
      </c>
      <c r="D2" s="8" t="inlineStr">
        <is>
          <t>Points</t>
        </is>
      </c>
    </row>
    <row r="3" ht="18" customHeight="1">
      <c r="A3" s="10" t="inlineStr">
        <is>
          <t>Level 0 · Basic hygiene</t>
        </is>
      </c>
      <c r="B3" s="11" t="n"/>
      <c r="C3" s="11" t="n"/>
      <c r="D3" s="11" t="n"/>
    </row>
    <row r="4" ht="30" customHeight="1">
      <c r="A4" s="12" t="n">
        <v>1</v>
      </c>
      <c r="B4" s="13" t="inlineStr">
        <is>
          <t>You keep an up-to-date inventory of assets (devices, services, accounts).</t>
        </is>
      </c>
      <c r="C4" s="14" t="n"/>
      <c r="D4" s="14">
        <f>IF(C4="Yes",2,IF(C4="Partial",1,0))</f>
        <v/>
      </c>
      <c r="E4" t="inlineStr">
        <is>
          <t>HIG</t>
        </is>
      </c>
    </row>
    <row r="5" ht="30" customHeight="1">
      <c r="A5" s="12" t="n">
        <v>2</v>
      </c>
      <c r="B5" s="13" t="inlineStr">
        <is>
          <t>You keep an inventory of software and its dependencies.</t>
        </is>
      </c>
      <c r="C5" s="14" t="n"/>
      <c r="D5" s="14">
        <f>IF(C5="Yes",2,IF(C5="Partial",1,0))</f>
        <v/>
      </c>
      <c r="E5" t="inlineStr">
        <is>
          <t>HIG</t>
        </is>
      </c>
    </row>
    <row r="6" ht="30" customHeight="1">
      <c r="A6" s="12" t="n">
        <v>3</v>
      </c>
      <c r="B6" s="13" t="inlineStr">
        <is>
          <t>You manage patches with a defined process, prioritized by criticality.</t>
        </is>
      </c>
      <c r="C6" s="14" t="n"/>
      <c r="D6" s="14">
        <f>IF(C6="Yes",2,IF(C6="Partial",1,0))</f>
        <v/>
      </c>
      <c r="E6" t="inlineStr">
        <is>
          <t>HIG</t>
        </is>
      </c>
    </row>
    <row r="7" ht="30" customHeight="1">
      <c r="A7" s="12" t="n">
        <v>4</v>
      </c>
      <c r="B7" s="13" t="inlineStr">
        <is>
          <t>Multi-factor authentication (MFA) is enabled broadly on important access.</t>
        </is>
      </c>
      <c r="C7" s="14" t="n"/>
      <c r="D7" s="14">
        <f>IF(C7="Yes",2,IF(C7="Partial",1,0))</f>
        <v/>
      </c>
      <c r="E7" t="inlineStr">
        <is>
          <t>HIG</t>
        </is>
      </c>
    </row>
    <row r="8" ht="30" customHeight="1">
      <c r="A8" s="12" t="n">
        <v>5</v>
      </c>
      <c r="B8" s="13" t="inlineStr">
        <is>
          <t>You apply the principle of least privilege on accounts and permissions.</t>
        </is>
      </c>
      <c r="C8" s="14" t="n"/>
      <c r="D8" s="14">
        <f>IF(C8="Yes",2,IF(C8="Partial",1,0))</f>
        <v/>
      </c>
      <c r="E8" t="inlineStr">
        <is>
          <t>HIG</t>
        </is>
      </c>
    </row>
    <row r="9" ht="30" customHeight="1">
      <c r="A9" s="12" t="n">
        <v>6</v>
      </c>
      <c r="B9" s="13" t="inlineStr">
        <is>
          <t>The network is segmented (not a flat network where everything sees everything).</t>
        </is>
      </c>
      <c r="C9" s="14" t="n"/>
      <c r="D9" s="14">
        <f>IF(C9="Yes",2,IF(C9="Partial",1,0))</f>
        <v/>
      </c>
      <c r="E9" t="inlineStr">
        <is>
          <t>HIG</t>
        </is>
      </c>
    </row>
    <row r="10" ht="30" customHeight="1">
      <c r="A10" s="12" t="n">
        <v>7</v>
      </c>
      <c r="B10" s="13" t="inlineStr">
        <is>
          <t>Backups exist and you test restoring them periodically.</t>
        </is>
      </c>
      <c r="C10" s="14" t="n"/>
      <c r="D10" s="14">
        <f>IF(C10="Yes",2,IF(C10="Partial",1,0))</f>
        <v/>
      </c>
      <c r="E10" t="inlineStr">
        <is>
          <t>HIG</t>
        </is>
      </c>
    </row>
    <row r="11" ht="30" customHeight="1">
      <c r="A11" s="12" t="n">
        <v>8</v>
      </c>
      <c r="B11" s="13" t="inlineStr">
        <is>
          <t>You apply secure configuration / hardening on systems and devices.</t>
        </is>
      </c>
      <c r="C11" s="14" t="n"/>
      <c r="D11" s="14">
        <f>IF(C11="Yes",2,IF(C11="Partial",1,0))</f>
        <v/>
      </c>
      <c r="E11" t="inlineStr">
        <is>
          <t>HIG</t>
        </is>
      </c>
    </row>
    <row r="12" ht="18" customHeight="1">
      <c r="A12" s="10" t="inlineStr">
        <is>
          <t>Level 1 · Knowing your exposure</t>
        </is>
      </c>
      <c r="B12" s="11" t="n"/>
      <c r="C12" s="11" t="n"/>
      <c r="D12" s="11" t="n"/>
    </row>
    <row r="13" ht="30" customHeight="1">
      <c r="A13" s="12" t="n">
        <v>9</v>
      </c>
      <c r="B13" s="13" t="inlineStr">
        <is>
          <t>You know which assets you expose to the internet.</t>
        </is>
      </c>
      <c r="C13" s="14" t="n"/>
      <c r="D13" s="14">
        <f>IF(C13="Yes",2,IF(C13="Partial",1,0))</f>
        <v/>
      </c>
      <c r="E13" t="inlineStr">
        <is>
          <t>EXP</t>
        </is>
      </c>
    </row>
    <row r="14" ht="30" customHeight="1">
      <c r="A14" s="12" t="n">
        <v>10</v>
      </c>
      <c r="B14" s="13" t="inlineStr">
        <is>
          <t>You run vulnerability assessments recurrently (not one-off).</t>
        </is>
      </c>
      <c r="C14" s="14" t="n"/>
      <c r="D14" s="14">
        <f>IF(C14="Yes",2,IF(C14="Partial",1,0))</f>
        <v/>
      </c>
      <c r="E14" t="inlineStr">
        <is>
          <t>EXP</t>
        </is>
      </c>
    </row>
    <row r="15" ht="30" customHeight="1">
      <c r="A15" s="12" t="n">
        <v>11</v>
      </c>
      <c r="B15" s="13" t="inlineStr">
        <is>
          <t>Scans include authentication (with credentials), not only from the outside.</t>
        </is>
      </c>
      <c r="C15" s="14" t="n"/>
      <c r="D15" s="14">
        <f>IF(C15="Yes",2,IF(C15="Partial",1,0))</f>
        <v/>
      </c>
      <c r="E15" t="inlineStr">
        <is>
          <t>EXP</t>
        </is>
      </c>
    </row>
    <row r="16" ht="30" customHeight="1">
      <c r="A16" s="12" t="n">
        <v>12</v>
      </c>
      <c r="B16" s="13" t="inlineStr">
        <is>
          <t>You prioritize vulnerabilities with context (technical severity + business + real exploitation).</t>
        </is>
      </c>
      <c r="C16" s="14" t="n"/>
      <c r="D16" s="14">
        <f>IF(C16="Yes",2,IF(C16="Partial",1,0))</f>
        <v/>
      </c>
      <c r="E16" t="inlineStr">
        <is>
          <t>EXP</t>
        </is>
      </c>
    </row>
    <row r="17" ht="30" customHeight="1">
      <c r="A17" s="12" t="n">
        <v>13</v>
      </c>
      <c r="B17" s="13" t="inlineStr">
        <is>
          <t>You have a remediation process with owners and defined deadlines.</t>
        </is>
      </c>
      <c r="C17" s="14" t="n"/>
      <c r="D17" s="14">
        <f>IF(C17="Yes",2,IF(C17="Partial",1,0))</f>
        <v/>
      </c>
      <c r="E17" t="inlineStr">
        <is>
          <t>EXP</t>
        </is>
      </c>
    </row>
    <row r="18" ht="30" customHeight="1">
      <c r="A18" s="12" t="n">
        <v>14</v>
      </c>
      <c r="B18" s="13" t="inlineStr">
        <is>
          <t>You measurably reduce the number of known vulnerabilities over time.</t>
        </is>
      </c>
      <c r="C18" s="14" t="n"/>
      <c r="D18" s="14">
        <f>IF(C18="Yes",2,IF(C18="Partial",1,0))</f>
        <v/>
      </c>
      <c r="E18" t="inlineStr">
        <is>
          <t>EXP</t>
        </is>
      </c>
    </row>
    <row r="19" ht="18" customHeight="1">
      <c r="A19" s="10" t="inlineStr">
        <is>
          <t>Level 2 · Exploitability validation</t>
        </is>
      </c>
      <c r="B19" s="11" t="n"/>
      <c r="C19" s="11" t="n"/>
      <c r="D19" s="11" t="n"/>
    </row>
    <row r="20" ht="30" customHeight="1">
      <c r="A20" s="12" t="n">
        <v>15</v>
      </c>
      <c r="B20" s="13" t="inlineStr">
        <is>
          <t>You have run pentests on your key systems or applications.</t>
        </is>
      </c>
      <c r="C20" s="14" t="n"/>
      <c r="D20" s="14">
        <f>IF(C20="Yes",2,IF(C20="Partial",1,0))</f>
        <v/>
      </c>
      <c r="E20" t="inlineStr">
        <is>
          <t>EXPLOT</t>
        </is>
      </c>
    </row>
    <row r="21" ht="30" customHeight="1">
      <c r="A21" s="12" t="n">
        <v>16</v>
      </c>
      <c r="B21" s="13" t="inlineStr">
        <is>
          <t>Pentests confirm real exploitability, not just list flaws.</t>
        </is>
      </c>
      <c r="C21" s="14" t="n"/>
      <c r="D21" s="14">
        <f>IF(C21="Yes",2,IF(C21="Partial",1,0))</f>
        <v/>
      </c>
      <c r="E21" t="inlineStr">
        <is>
          <t>EXPLOT</t>
        </is>
      </c>
    </row>
    <row r="22" ht="30" customHeight="1">
      <c r="A22" s="12" t="n">
        <v>17</v>
      </c>
      <c r="B22" s="13" t="inlineStr">
        <is>
          <t>You define a clear scope and rules of engagement before starting.</t>
        </is>
      </c>
      <c r="C22" s="14" t="n"/>
      <c r="D22" s="14">
        <f>IF(C22="Yes",2,IF(C22="Partial",1,0))</f>
        <v/>
      </c>
      <c r="E22" t="inlineStr">
        <is>
          <t>EXPLOT</t>
        </is>
      </c>
    </row>
    <row r="23" ht="30" customHeight="1">
      <c r="A23" s="12" t="n">
        <v>18</v>
      </c>
      <c r="B23" s="13" t="inlineStr">
        <is>
          <t>Findings include business impact and the exploitation chain.</t>
        </is>
      </c>
      <c r="C23" s="14" t="n"/>
      <c r="D23" s="14">
        <f>IF(C23="Yes",2,IF(C23="Partial",1,0))</f>
        <v/>
      </c>
      <c r="E23" t="inlineStr">
        <is>
          <t>EXPLOT</t>
        </is>
      </c>
    </row>
    <row r="24" ht="30" customHeight="1">
      <c r="A24" s="12" t="n">
        <v>19</v>
      </c>
      <c r="B24" s="13" t="inlineStr">
        <is>
          <t>You verify that findings have been fixed (retest).</t>
        </is>
      </c>
      <c r="C24" s="14" t="n"/>
      <c r="D24" s="14">
        <f>IF(C24="Yes",2,IF(C24="Partial",1,0))</f>
        <v/>
      </c>
      <c r="E24" t="inlineStr">
        <is>
          <t>EXPLOT</t>
        </is>
      </c>
    </row>
    <row r="25" ht="18" customHeight="1">
      <c r="A25" s="10" t="inlineStr">
        <is>
          <t>Level 3 · Detection and response</t>
        </is>
      </c>
      <c r="B25" s="11" t="n"/>
      <c r="C25" s="11" t="n"/>
      <c r="D25" s="11" t="n"/>
    </row>
    <row r="26" ht="30" customHeight="1">
      <c r="A26" s="12" t="n">
        <v>20</v>
      </c>
      <c r="B26" s="13" t="inlineStr">
        <is>
          <t>You have detection capabilities (EDR, SIEM, centralized event logging).</t>
        </is>
      </c>
      <c r="C26" s="14" t="n"/>
      <c r="D26" s="14">
        <f>IF(C26="Yes",2,IF(C26="Partial",1,0))</f>
        <v/>
      </c>
      <c r="E26" t="inlineStr">
        <is>
          <t>DET</t>
        </is>
      </c>
    </row>
    <row r="27" ht="30" customHeight="1">
      <c r="A27" s="12" t="n">
        <v>21</v>
      </c>
      <c r="B27" s="13" t="inlineStr">
        <is>
          <t>You have a SOC or monitoring service (internal or external).</t>
        </is>
      </c>
      <c r="C27" s="14" t="n"/>
      <c r="D27" s="14">
        <f>IF(C27="Yes",2,IF(C27="Partial",1,0))</f>
        <v/>
      </c>
      <c r="E27" t="inlineStr">
        <is>
          <t>DET</t>
        </is>
      </c>
    </row>
    <row r="28" ht="30" customHeight="1">
      <c r="A28" s="12" t="n">
        <v>22</v>
      </c>
      <c r="B28" s="13" t="inlineStr">
        <is>
          <t>You have a documented and tested incident response process.</t>
        </is>
      </c>
      <c r="C28" s="14" t="n"/>
      <c r="D28" s="14">
        <f>IF(C28="Yes",2,IF(C28="Partial",1,0))</f>
        <v/>
      </c>
      <c r="E28" t="inlineStr">
        <is>
          <t>DET</t>
        </is>
      </c>
    </row>
    <row r="29" ht="30" customHeight="1">
      <c r="A29" s="12" t="n">
        <v>23</v>
      </c>
      <c r="B29" s="13" t="inlineStr">
        <is>
          <t>You have measured detection and response time against a simulated attack.</t>
        </is>
      </c>
      <c r="C29" s="14" t="n"/>
      <c r="D29" s="14">
        <f>IF(C29="Yes",2,IF(C29="Partial",1,0))</f>
        <v/>
      </c>
      <c r="E29" t="inlineStr">
        <is>
          <t>DET</t>
        </is>
      </c>
    </row>
    <row r="30" ht="30" customHeight="1">
      <c r="A30" s="12" t="n">
        <v>24</v>
      </c>
      <c r="B30" s="13" t="inlineStr">
        <is>
          <t>You have run exercises without warning the defense (blind).</t>
        </is>
      </c>
      <c r="C30" s="14" t="n"/>
      <c r="D30" s="14">
        <f>IF(C30="Yes",2,IF(C30="Partial",1,0))</f>
        <v/>
      </c>
      <c r="E30" t="inlineStr">
        <is>
          <t>DET</t>
        </is>
      </c>
    </row>
    <row r="31" ht="30" customHeight="1">
      <c r="A31" s="12" t="n">
        <v>25</v>
      </c>
      <c r="B31" s="13" t="inlineStr">
        <is>
          <t>You use threat intelligence to choose which adversary to face.</t>
        </is>
      </c>
      <c r="C31" s="14" t="n"/>
      <c r="D31" s="14">
        <f>IF(C31="Yes",2,IF(C31="Partial",1,0))</f>
        <v/>
      </c>
      <c r="E31" t="inlineStr">
        <is>
          <t>DET</t>
        </is>
      </c>
    </row>
    <row r="32" ht="18" customHeight="1">
      <c r="A32" s="10" t="inlineStr">
        <is>
          <t>Specialized services · Does any fit?</t>
        </is>
      </c>
      <c r="B32" s="11" t="n"/>
      <c r="C32" s="11" t="n"/>
      <c r="D32" s="11" t="n"/>
    </row>
    <row r="33" ht="30" customHeight="1">
      <c r="A33" s="12" t="n">
        <v>26</v>
      </c>
      <c r="B33" s="13" t="inlineStr">
        <is>
          <t>You already have Red Team maturity and want to measure scenarios beyond the digital.</t>
        </is>
      </c>
      <c r="C33" s="14" t="n"/>
      <c r="D33" s="14">
        <f>IF(C33="Yes",2,IF(C33="Partial",1,0))</f>
        <v/>
      </c>
      <c r="E33" t="inlineStr">
        <is>
          <t>ESP</t>
        </is>
      </c>
    </row>
    <row r="34" ht="30" customHeight="1">
      <c r="A34" s="12" t="n">
        <v>27</v>
      </c>
      <c r="B34" s="13" t="inlineStr">
        <is>
          <t>You're concerned about physical security: access, tailgating, technical rooms.</t>
        </is>
      </c>
      <c r="C34" s="14" t="n"/>
      <c r="D34" s="14">
        <f>IF(C34="Yes",2,IF(C34="Partial",1,0))</f>
        <v/>
      </c>
      <c r="E34" t="inlineStr">
        <is>
          <t>ESP</t>
        </is>
      </c>
    </row>
    <row r="35" ht="30" customHeight="1">
      <c r="A35" s="12" t="n">
        <v>28</v>
      </c>
      <c r="B35" s="13" t="inlineStr">
        <is>
          <t>You want to measure your ransomware resilience (containment, continuity, recovery).</t>
        </is>
      </c>
      <c r="C35" s="14" t="n"/>
      <c r="D35" s="14">
        <f>IF(C35="Yes",2,IF(C35="Partial",1,0))</f>
        <v/>
      </c>
      <c r="E35" t="inlineStr">
        <is>
          <t>ESP</t>
        </is>
      </c>
    </row>
    <row r="36" ht="30" customHeight="1">
      <c r="A36" s="12" t="n">
        <v>29</v>
      </c>
      <c r="B36" s="13" t="inlineStr">
        <is>
          <t>You need to audit the configuration and hardening of specific devices.</t>
        </is>
      </c>
      <c r="C36" s="14" t="n"/>
      <c r="D36" s="14">
        <f>IF(C36="Yes",2,IF(C36="Partial",1,0))</f>
        <v/>
      </c>
      <c r="E36" t="inlineStr">
        <is>
          <t>ESP</t>
        </is>
      </c>
    </row>
    <row r="37" ht="30" customHeight="1">
      <c r="A37" s="12" t="n">
        <v>30</v>
      </c>
      <c r="B37" s="13" t="inlineStr">
        <is>
          <t>You want to validate continuously and automatically that your controls fire (BAS).</t>
        </is>
      </c>
      <c r="C37" s="14" t="n"/>
      <c r="D37" s="14">
        <f>IF(C37="Yes",2,IF(C37="Partial",1,0))</f>
        <v/>
      </c>
      <c r="E37" t="inlineStr">
        <is>
          <t>ESP</t>
        </is>
      </c>
    </row>
    <row r="38" ht="18" customHeight="1">
      <c r="A38" s="10" t="inlineStr">
        <is>
          <t>Regulation · Does a legal framework affect you?</t>
        </is>
      </c>
      <c r="B38" s="11" t="n"/>
      <c r="C38" s="11" t="n"/>
      <c r="D38" s="11" t="n"/>
    </row>
    <row r="39" ht="30" customHeight="1">
      <c r="A39" s="12" t="n">
        <v>31</v>
      </c>
      <c r="B39" s="13" t="inlineStr">
        <is>
          <t>You operate in the EU financial sector (banking, insurance, investment, payments, funds, crypto-assets).</t>
        </is>
      </c>
      <c r="C39" s="14" t="n"/>
      <c r="D39" s="14">
        <f>IF(C39="Yes",2,IF(C39="Partial",1,0))</f>
        <v/>
      </c>
      <c r="E39" t="inlineStr">
        <is>
          <t>REG</t>
        </is>
      </c>
    </row>
    <row r="40" ht="30" customHeight="1">
      <c r="A40" s="12" t="n">
        <v>32</v>
      </c>
      <c r="B40" s="13" t="inlineStr">
        <is>
          <t>You are an ICT provider that financial entities depend on.</t>
        </is>
      </c>
      <c r="C40" s="14" t="n"/>
      <c r="D40" s="14">
        <f>IF(C40="Yes",2,IF(C40="Partial",1,0))</f>
        <v/>
      </c>
      <c r="E40" t="inlineStr">
        <is>
          <t>REG</t>
        </is>
      </c>
    </row>
    <row r="41" ht="30" customHeight="1">
      <c r="A41" s="12" t="n">
        <v>33</v>
      </c>
      <c r="B41" s="13" t="inlineStr">
        <is>
          <t>Your activity falls under NIS2 essential sectors (energy, transport, healthcare, water…).</t>
        </is>
      </c>
      <c r="C41" s="14" t="n"/>
      <c r="D41" s="14">
        <f>IF(C41="Yes",2,IF(C41="Partial",1,0))</f>
        <v/>
      </c>
      <c r="E41" t="inlineStr">
        <is>
          <t>REG</t>
        </is>
      </c>
    </row>
    <row r="42" ht="30" customHeight="1">
      <c r="A42" s="12" t="n">
        <v>34</v>
      </c>
      <c r="B42" s="13" t="inlineStr">
        <is>
          <t>You know whether your entity is designated to run a TLPT (DORA / TIBER-EU).</t>
        </is>
      </c>
      <c r="C42" s="14" t="n"/>
      <c r="D42" s="14">
        <f>IF(C42="Yes",2,IF(C42="Partial",1,0))</f>
        <v/>
      </c>
      <c r="E42" t="inlineStr">
        <is>
          <t>REG</t>
        </is>
      </c>
    </row>
  </sheetData>
  <mergeCells count="7">
    <mergeCell ref="A1:D1"/>
    <mergeCell ref="A12:D12"/>
    <mergeCell ref="A3:D3"/>
    <mergeCell ref="A38:D38"/>
    <mergeCell ref="A25:D25"/>
    <mergeCell ref="A19:D19"/>
    <mergeCell ref="A32:D32"/>
  </mergeCells>
  <conditionalFormatting sqref="D3:D42">
    <cfRule type="cellIs" priority="1" operator="equal" dxfId="0">
      <formula>2</formula>
    </cfRule>
    <cfRule type="cellIs" priority="2" operator="equal" dxfId="1">
      <formula>1</formula>
    </cfRule>
    <cfRule type="cellIs" priority="3" operator="equal" dxfId="2">
      <formula>0</formula>
    </cfRule>
  </conditionalFormatting>
  <dataValidations count="2">
    <dataValidation sqref="C4 C5 C6 C7 C8 C9 C10 C11 C13 C14 C15 C16 C17 C18 C20 C21 C22 C23 C24 C26 C27 C28 C29 C30 C31 C33 C34 C35 C36 C37" showDropDown="0" showInputMessage="0" showErrorMessage="0" allowBlank="1" type="list">
      <formula1>"Yes,Partial,No"</formula1>
    </dataValidation>
    <dataValidation sqref="C39 C40 C41 C42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2" customWidth="1" min="3" max="3"/>
    <col width="14" customWidth="1" min="4" max="4"/>
    <col width="18" customWidth="1" min="5" max="5"/>
  </cols>
  <sheetData>
    <row r="1" ht="22" customHeight="1">
      <c r="A1" s="15" t="inlineStr">
        <is>
          <t>Results</t>
        </is>
      </c>
    </row>
    <row r="2">
      <c r="A2" s="16" t="inlineStr">
        <is>
          <t>Area (staircase)</t>
        </is>
      </c>
      <c r="B2" s="17" t="inlineStr">
        <is>
          <t>Points</t>
        </is>
      </c>
      <c r="C2" s="17" t="inlineStr">
        <is>
          <t>Maximum</t>
        </is>
      </c>
      <c r="D2" s="17" t="inlineStr">
        <is>
          <t>%</t>
        </is>
      </c>
      <c r="E2" s="17" t="inlineStr">
        <is>
          <t>Status</t>
        </is>
      </c>
    </row>
    <row r="3">
      <c r="A3" s="18" t="inlineStr">
        <is>
          <t>Level 0 · Basic hygiene</t>
        </is>
      </c>
      <c r="B3" s="12">
        <f>SUMIF(Questionnaire!$E:$E,"HIG",Questionnaire!$D:$D)</f>
        <v/>
      </c>
      <c r="C3" s="12">
        <f>COUNTIF(Questionnaire!$E:$E,"HIG")*2</f>
        <v/>
      </c>
      <c r="D3" s="19">
        <f>IFERROR(B3/C3,0)</f>
        <v/>
      </c>
      <c r="E3" s="12">
        <f>IF(D3&gt;=0.8,"Covered",IF(D3&gt;=0.5,"In progress","Pending"))</f>
        <v/>
      </c>
    </row>
    <row r="4">
      <c r="A4" s="18" t="inlineStr">
        <is>
          <t>Level 1 · Exposure</t>
        </is>
      </c>
      <c r="B4" s="12">
        <f>SUMIF(Questionnaire!$E:$E,"EXP",Questionnaire!$D:$D)</f>
        <v/>
      </c>
      <c r="C4" s="12">
        <f>COUNTIF(Questionnaire!$E:$E,"EXP")*2</f>
        <v/>
      </c>
      <c r="D4" s="19">
        <f>IFERROR(B4/C4,0)</f>
        <v/>
      </c>
      <c r="E4" s="12">
        <f>IF(D4&gt;=0.8,"Covered",IF(D4&gt;=0.5,"In progress","Pending"))</f>
        <v/>
      </c>
    </row>
    <row r="5">
      <c r="A5" s="18" t="inlineStr">
        <is>
          <t>Level 2 · Exploitability</t>
        </is>
      </c>
      <c r="B5" s="12">
        <f>SUMIF(Questionnaire!$E:$E,"EXPLOT",Questionnaire!$D:$D)</f>
        <v/>
      </c>
      <c r="C5" s="12">
        <f>COUNTIF(Questionnaire!$E:$E,"EXPLOT")*2</f>
        <v/>
      </c>
      <c r="D5" s="19">
        <f>IFERROR(B5/C5,0)</f>
        <v/>
      </c>
      <c r="E5" s="12">
        <f>IF(D5&gt;=0.8,"Covered",IF(D5&gt;=0.5,"In progress","Pending"))</f>
        <v/>
      </c>
    </row>
    <row r="6">
      <c r="A6" s="18" t="inlineStr">
        <is>
          <t>Level 3 · Detection and response</t>
        </is>
      </c>
      <c r="B6" s="12">
        <f>SUMIF(Questionnaire!$E:$E,"DET",Questionnaire!$D:$D)</f>
        <v/>
      </c>
      <c r="C6" s="12">
        <f>COUNTIF(Questionnaire!$E:$E,"DET")*2</f>
        <v/>
      </c>
      <c r="D6" s="19">
        <f>IFERROR(B6/C6,0)</f>
        <v/>
      </c>
      <c r="E6" s="12">
        <f>IF(D6&gt;=0.8,"Covered",IF(D6&gt;=0.5,"In progress","Pending"))</f>
        <v/>
      </c>
    </row>
    <row r="8" ht="20" customHeight="1">
      <c r="A8" s="20" t="inlineStr">
        <is>
          <t>Recommended step</t>
        </is>
      </c>
      <c r="B8" s="21">
        <f>IF(D3&lt;0.7,"Level 0: start with basic hygiene",IF(D4&lt;0.7,"Level 1: vulnerability assessment",IF(D5&lt;0.7,"Level 2: pentest",IF(D6&lt;0.7,"Level 3: Red Team / Adversary Simulation","High maturity: keep the program and consider specialized services"))))</f>
        <v/>
      </c>
    </row>
    <row r="9">
      <c r="A9" s="20" t="inlineStr">
        <is>
          <t>Specialized services</t>
        </is>
      </c>
      <c r="B9" s="22">
        <f>IF(COUNTIFS(Questionnaire!$E:$E,"ESP",Questionnaire!$C:$C,"Yes")&gt;0,"Specialized services may fit (physical intrusion, ransomware, device audit, BAS), once the steps are covered.","Not a priority for now; focus on the staircase.")</f>
        <v/>
      </c>
    </row>
    <row r="10">
      <c r="A10" s="20" t="inlineStr">
        <is>
          <t>Regulation</t>
        </is>
      </c>
      <c r="B10" s="22">
        <f>IF(COUNTIFS(Questionnaire!$E:$E,"REG",Questionnaire!$C:$C,"Yes")&gt;0,"Possible legal obligations (DORA / NIS2). Check with compliance or your supervisor.","No clear signs of a regulatory obligation, but verify it anyway.")</f>
        <v/>
      </c>
    </row>
    <row r="12" ht="30" customHeight="1">
      <c r="A12" s="23" t="inlineStr">
        <is>
          <t>Remember: indicative result, not a definitive diagnosis. To decide what to hire, commission a professional study of your specific case.</t>
        </is>
      </c>
    </row>
  </sheetData>
  <mergeCells count="5">
    <mergeCell ref="B9:E9"/>
    <mergeCell ref="A12:E12"/>
    <mergeCell ref="B8:E8"/>
    <mergeCell ref="A1:E1"/>
    <mergeCell ref="B10:E10"/>
  </mergeCells>
  <conditionalFormatting sqref="D3:D6">
    <cfRule type="cellIs" priority="1" operator="greaterThanOrEqual" dxfId="0">
      <formula>0.8</formula>
    </cfRule>
    <cfRule type="cellIs" priority="2" operator="between" dxfId="1">
      <formula>0.5</formula>
      <formula>0.7999</formula>
    </cfRule>
    <cfRule type="cellIs" priority="3" operator="lessThan" dxfId="2">
      <formula>0.5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2026-06-17T14:28:29Z</dcterms:created>
  <dcterms:modified xsi:type="dcterms:W3CDTF">2026-06-17T14:28:29Z</dcterms:modified>
</cp:coreProperties>
</file>